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woolbright/Library/Mobile Documents/com~apple~CloudDocs/New VT ideas and info/"/>
    </mc:Choice>
  </mc:AlternateContent>
  <xr:revisionPtr revIDLastSave="0" documentId="13_ncr:1_{2C3C9ACE-F5AB-D540-8187-CFD53E8B3B32}" xr6:coauthVersionLast="47" xr6:coauthVersionMax="47" xr10:uidLastSave="{00000000-0000-0000-0000-000000000000}"/>
  <bookViews>
    <workbookView xWindow="-33720" yWindow="1740" windowWidth="33720" windowHeight="19440" xr2:uid="{00000000-000D-0000-FFFF-FFFF00000000}"/>
  </bookViews>
  <sheets>
    <sheet name="Loose Me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2" i="1" s="1"/>
  <c r="B19" i="1"/>
  <c r="B15" i="1"/>
  <c r="B17" i="1" s="1"/>
  <c r="B18" i="1" s="1"/>
  <c r="D18" i="1" s="1"/>
  <c r="B14" i="1"/>
  <c r="B21" i="1"/>
  <c r="D21" i="1" s="1"/>
  <c r="B16" i="1" l="1"/>
  <c r="D23" i="1"/>
  <c r="D16" i="1" l="1"/>
  <c r="D24" i="1" s="1"/>
  <c r="B20" i="1"/>
</calcChain>
</file>

<file path=xl/sharedStrings.xml><?xml version="1.0" encoding="utf-8"?>
<sst xmlns="http://schemas.openxmlformats.org/spreadsheetml/2006/main" count="37" uniqueCount="31">
  <si>
    <t>Notes:</t>
  </si>
  <si>
    <t>For estimation purposes only, actual material quantities may vary. Verdtech, Inc. | Saint Louis, MO. | info@verdtech.com | www.verdtech.com</t>
  </si>
  <si>
    <t>Yellow cells indicates project dimension input areas</t>
  </si>
  <si>
    <t xml:space="preserve">Input Varden Block Wall Length, ft </t>
  </si>
  <si>
    <t>Blocks needed for one course buried below ground</t>
  </si>
  <si>
    <t>Varden blocks needed for exposed wall above ground</t>
  </si>
  <si>
    <t>Varden blocks needed for total wall project</t>
  </si>
  <si>
    <t>Soil for block pocket infill in cubic yards (CY)-same as above</t>
  </si>
  <si>
    <r>
      <rPr>
        <b/>
        <sz val="14"/>
        <color rgb="FF000000"/>
        <rFont val="Aptos Narrow"/>
      </rPr>
      <t xml:space="preserve">Input Exposed Varden Block Wall Height, ft </t>
    </r>
    <r>
      <rPr>
        <sz val="14"/>
        <color rgb="FF000000"/>
        <rFont val="Aptos Narrow"/>
      </rPr>
      <t xml:space="preserve"> *(5Ft and Under)</t>
    </r>
  </si>
  <si>
    <t>Dimensions</t>
  </si>
  <si>
    <t>Sand/rock below buried row for base trench (cubic yards)</t>
  </si>
  <si>
    <t>Unit of Measure</t>
  </si>
  <si>
    <t>Feet</t>
  </si>
  <si>
    <t>Cubic Feet</t>
  </si>
  <si>
    <t>Cubic Yards</t>
  </si>
  <si>
    <t>Each</t>
  </si>
  <si>
    <t>Est. Cost</t>
  </si>
  <si>
    <t>Actual shipping costs may differ with adress and rates confirmed at order</t>
  </si>
  <si>
    <t>Delivery for block (est. based on ave. pallet shipping costs)</t>
  </si>
  <si>
    <t>SRW3 Geogrid in Sq. Feet (necessary when wall is ≥ 3-ft)</t>
  </si>
  <si>
    <t>Sq. Feet</t>
  </si>
  <si>
    <t>Rock/Soil for backfill to ends of geogrids (cubic yards)</t>
  </si>
  <si>
    <t xml:space="preserve">Varden Plantable Block Retaining Wall Calculator </t>
  </si>
  <si>
    <t>Geogrid estimate may be on the high side, may be omitted for walls under 3' tall</t>
  </si>
  <si>
    <t>Fabric liners for bottom of block are optional (call with questions)</t>
  </si>
  <si>
    <t>Est. Project Costs</t>
  </si>
  <si>
    <t>Fabric Liners optional above ground (for bottom of block)</t>
  </si>
  <si>
    <t>Varden Wall Material Quanities + Accessories Needed:</t>
  </si>
  <si>
    <t>Soil for block pocket infill, actual useage in cubic feet (CF)*</t>
  </si>
  <si>
    <t>*Soil for block pocket infill priced by CY and CF shown only for conversion</t>
  </si>
  <si>
    <t>CY Base rock or sand + backfill in geogrid zone shown for local costing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</si>
</sst>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&quot;$&quot;#,##0.00"/>
  </numFmts>
  <fonts count="15" x14ac:knownFonts="1">
    <font>
      <sz val="12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Aptos Narrow"/>
    </font>
    <font>
      <sz val="14"/>
      <color rgb="FF000000"/>
      <name val="Aptos Narrow"/>
    </font>
    <font>
      <b/>
      <sz val="14"/>
      <color indexed="8"/>
      <name val="Aptos Narrow"/>
      <family val="2"/>
      <scheme val="minor"/>
    </font>
    <font>
      <b/>
      <u/>
      <sz val="14"/>
      <color rgb="FF000000"/>
      <name val="Calibri"/>
      <family val="2"/>
    </font>
    <font>
      <b/>
      <sz val="14"/>
      <color theme="7"/>
      <name val="Calibri"/>
      <family val="2"/>
    </font>
    <font>
      <b/>
      <u/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FC3EA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7" fillId="0" borderId="0" xfId="0" applyFont="1"/>
    <xf numFmtId="0" fontId="10" fillId="2" borderId="1" xfId="0" applyFont="1" applyFill="1" applyBorder="1"/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5" borderId="0" xfId="0" applyFont="1" applyFill="1"/>
    <xf numFmtId="0" fontId="6" fillId="4" borderId="4" xfId="0" applyFont="1" applyFill="1" applyBorder="1"/>
    <xf numFmtId="0" fontId="9" fillId="5" borderId="1" xfId="0" applyFont="1" applyFill="1" applyBorder="1"/>
    <xf numFmtId="0" fontId="14" fillId="0" borderId="0" xfId="0" applyFont="1"/>
    <xf numFmtId="0" fontId="6" fillId="6" borderId="5" xfId="0" applyFont="1" applyFill="1" applyBorder="1"/>
    <xf numFmtId="0" fontId="8" fillId="6" borderId="1" xfId="0" applyFont="1" applyFill="1" applyBorder="1"/>
    <xf numFmtId="0" fontId="6" fillId="6" borderId="1" xfId="0" applyFont="1" applyFill="1" applyBorder="1"/>
    <xf numFmtId="164" fontId="7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58225" y="134476"/>
    <xdr:ext cx="4087654" cy="214675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"/>
  <sheetViews>
    <sheetView tabSelected="1" topLeftCell="A8" workbookViewId="0">
      <selection activeCell="B17" sqref="B17"/>
    </sheetView>
  </sheetViews>
  <sheetFormatPr baseColWidth="10" defaultColWidth="16.83203125" defaultRowHeight="33" customHeight="1" x14ac:dyDescent="0.2"/>
  <cols>
    <col min="1" max="1" width="66" customWidth="1"/>
    <col min="2" max="2" width="12.6640625" customWidth="1"/>
    <col min="3" max="3" width="19" customWidth="1"/>
    <col min="4" max="4" width="15.5" customWidth="1"/>
    <col min="5" max="26" width="11.1640625" customWidth="1"/>
  </cols>
  <sheetData>
    <row r="1" spans="1:26" ht="2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7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3">
      <c r="A8" s="5" t="s">
        <v>22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5">
      <c r="A9" s="1"/>
      <c r="B9" s="12" t="s">
        <v>9</v>
      </c>
      <c r="C9" s="12" t="s">
        <v>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5">
      <c r="A10" s="9" t="s">
        <v>8</v>
      </c>
      <c r="B10" s="20">
        <v>5</v>
      </c>
      <c r="C10" s="6" t="s">
        <v>12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5">
      <c r="A11" s="10" t="s">
        <v>3</v>
      </c>
      <c r="B11" s="20">
        <v>120</v>
      </c>
      <c r="C11" s="6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">
      <c r="A12" s="1"/>
      <c r="B12" s="2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" customHeight="1" x14ac:dyDescent="0.25">
      <c r="A13" s="16" t="s">
        <v>27</v>
      </c>
      <c r="B13" s="22"/>
      <c r="C13" s="1"/>
      <c r="D13" s="12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 x14ac:dyDescent="0.25">
      <c r="A14" s="17" t="s">
        <v>4</v>
      </c>
      <c r="B14" s="23">
        <f>(B11*12)/24</f>
        <v>60</v>
      </c>
      <c r="C14" s="6" t="s">
        <v>15</v>
      </c>
      <c r="D14" s="1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" customHeight="1" x14ac:dyDescent="0.25">
      <c r="A15" s="18" t="s">
        <v>5</v>
      </c>
      <c r="B15" s="24">
        <f>B10*B11</f>
        <v>600</v>
      </c>
      <c r="C15" s="6" t="s">
        <v>15</v>
      </c>
      <c r="D15" s="1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" customHeight="1" x14ac:dyDescent="0.25">
      <c r="A16" s="18" t="s">
        <v>6</v>
      </c>
      <c r="B16" s="24">
        <f>B14+B15</f>
        <v>660</v>
      </c>
      <c r="C16" s="6" t="s">
        <v>15</v>
      </c>
      <c r="D16" s="31">
        <f>B16*15</f>
        <v>9900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" customHeight="1" x14ac:dyDescent="0.25">
      <c r="A17" s="19" t="s">
        <v>28</v>
      </c>
      <c r="B17" s="24">
        <f>B15*1.2</f>
        <v>720</v>
      </c>
      <c r="C17" s="6" t="s">
        <v>13</v>
      </c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5">
      <c r="A18" s="19" t="s">
        <v>7</v>
      </c>
      <c r="B18" s="25">
        <f>B17/27</f>
        <v>26.666666666666668</v>
      </c>
      <c r="C18" s="6" t="s">
        <v>14</v>
      </c>
      <c r="D18" s="31">
        <f>B18*38</f>
        <v>1013.3333333333334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 x14ac:dyDescent="0.25">
      <c r="A19" s="19" t="s">
        <v>10</v>
      </c>
      <c r="B19" s="25">
        <f>B11*(1.5*0.5)/27</f>
        <v>3.3333333333333335</v>
      </c>
      <c r="C19" s="6" t="s">
        <v>14</v>
      </c>
      <c r="D19" s="1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 x14ac:dyDescent="0.25">
      <c r="A20" s="19" t="s">
        <v>21</v>
      </c>
      <c r="B20" s="25">
        <f>(B16*5)/27</f>
        <v>122.22222222222223</v>
      </c>
      <c r="C20" s="6" t="s">
        <v>14</v>
      </c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 x14ac:dyDescent="0.25">
      <c r="A21" s="29" t="s">
        <v>26</v>
      </c>
      <c r="B21" s="30">
        <f>B10*B11</f>
        <v>600</v>
      </c>
      <c r="C21" s="6" t="s">
        <v>15</v>
      </c>
      <c r="D21" s="27">
        <f>B21*0.5</f>
        <v>300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x14ac:dyDescent="0.25">
      <c r="A22" s="15" t="s">
        <v>19</v>
      </c>
      <c r="B22" s="30">
        <f>(B11*4)*3</f>
        <v>1440</v>
      </c>
      <c r="C22" s="6" t="s">
        <v>20</v>
      </c>
      <c r="D22" s="27">
        <f>B22*0.32</f>
        <v>460.8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 x14ac:dyDescent="0.25">
      <c r="A23" s="13" t="s">
        <v>18</v>
      </c>
      <c r="C23" s="1"/>
      <c r="D23" s="27">
        <f>B16*2</f>
        <v>1320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x14ac:dyDescent="0.25">
      <c r="A24" s="6"/>
      <c r="C24" s="14" t="s">
        <v>25</v>
      </c>
      <c r="D24" s="28">
        <f>SUM(D16:D23)</f>
        <v>12994.133333333333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 x14ac:dyDescent="0.25">
      <c r="A25" s="6" t="s">
        <v>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 x14ac:dyDescent="0.25">
      <c r="A26" s="7" t="s">
        <v>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x14ac:dyDescent="0.25">
      <c r="A27" s="8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25">
      <c r="A28" s="8" t="s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customHeight="1" x14ac:dyDescent="0.25">
      <c r="A29" s="8" t="s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 x14ac:dyDescent="0.25">
      <c r="A30" s="8" t="s"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x14ac:dyDescent="0.25">
      <c r="A31" s="8" t="s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 x14ac:dyDescent="0.25">
      <c r="A32" s="32" t="s">
        <v>1</v>
      </c>
      <c r="B32" s="33"/>
      <c r="C32" s="33"/>
      <c r="D32" s="33"/>
      <c r="E32" s="33"/>
      <c r="F32" s="33"/>
      <c r="G32" s="33"/>
      <c r="H32" s="33"/>
      <c r="I32" s="3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1">
    <mergeCell ref="A32:I32"/>
  </mergeCells>
  <pageMargins left="0.7" right="0.7" top="0.75" bottom="0.75" header="0.3" footer="0.3"/>
  <pageSetup scale="5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Loose Media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GreenwayP100Calculator-1 (1).xlsx</dc:title>
  <dc:creator>Apache POI</dc:creator>
  <cp:lastModifiedBy>Mark Woolbright</cp:lastModifiedBy>
  <cp:lastPrinted>2026-03-25T19:06:34Z</cp:lastPrinted>
  <dcterms:created xsi:type="dcterms:W3CDTF">2025-09-26T16:26:00Z</dcterms:created>
  <dcterms:modified xsi:type="dcterms:W3CDTF">2026-03-25T19:21:32Z</dcterms:modified>
</cp:coreProperties>
</file>